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<sst xmlns="http://schemas.openxmlformats.org/spreadsheetml/2006/main" count="427" uniqueCount="129">
  <si>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</si>
  <si>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</si>
  <si>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</si>
  <si>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</si>
  <si>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</si>
  <si>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</si>
  <si>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</si>
  <si>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</si>
  <si>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</si>
  <si>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</si>
  <si>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</si>
  <si>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</si>
  <si>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</si>
  <si>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</si>
  <si>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</si>
  <si>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</si>
  <si>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</si>
  <si>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</si>
  <si>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</si>
  <si>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</si>
  <si>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</si>
  <si>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</si>
  <si>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</si>
  <si>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</si>
  <si>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</si>
  <si>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</si>
  <si>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</si>
  <si>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</si>
  <si>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</si>
  <si>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</si>
  <si>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</si>
  <si>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</si>
  <si>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</si>
  <si>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</si>
  <si>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</si>
  <si>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</si>
  <si>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</si>
  <si>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</si>
  <si>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</si>
  <si>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</si>
  <si>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</si>
  <si>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</si>
  <si>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</si>
  <si>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</si>
  <si>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</si>
  <si>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</si>
  <si>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</si>
  <si>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</si>
  <si>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</si>
  <si>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</si>
  <si>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</si>
  <si>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</si>
  <si>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</si>
  <si>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</si>
  <si>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</si>
  <si>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</si>
  <si>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</si>
  <si>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</si>
  <si>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</si>
  <si>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</si>
  <si>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</si>
  <si>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</si>
  <si>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</si>
  <si>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</si>
  <si>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</si>
  <si>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</si>
  <si>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</si>
  <si>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</si>
  <si>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</si>
  <si>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</si>
  <si>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</si>
  <si>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</si>
  <si>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</si>
  <si>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</si>
  <si>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</si>
  <si>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</si>
  <si>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</si>
  <si>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</si>
  <si>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</si>
  <si>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</si>
  <si>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</si>
  <si>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</si>
  <si>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</si>
  <si>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</si>
  <si>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</si>
  <si>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</si>
  <si>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</si>
  <si>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</si>
  <si>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</si>
  <si>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</si>
  <si>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</si>
  <si>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</si>
  <si>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</si>
  <si>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</si>
  <si>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</si>
  <si>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</si>
  <si>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</si>
  <si>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</si>
  <si>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</si>
  <si>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</si>
  <si>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</si>
  <si>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</si>
  <si>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</si>
  <si>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</si>
  <si>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</si>
  <si>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</si>
  <si>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</si>
  <si>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</si>
  <si>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</si>
  <si>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</si>
  <si>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</si>
  <si>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</si>
  <si>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</si>
  <si>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</si>
  <si>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</si>
  <si>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</si>
  <si>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</si>
  <si>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</si>
  <si>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</si>
  <si>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</si>
  <si>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</si>
  <si>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</si>
  <si>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</si>
  <si>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</si>
  <si>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 xml:space="preserve">станом на 07.12. 2015 р. </t>
  </si>
  <si>
    <r>
      <t xml:space="preserve">станом на 07.12.2015р.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</si>
  <si>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</si>
  <si>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</si>
  <si>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07.12.2015р.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</si>
</sst>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7" fillId="0" borderId="47" xfId="0" applyNumberFormat="1" applyFont="1" applyBorder="1" applyAlignment="1">
      <alignment horizontal="center"/>
    </xf>
    <xf numFmtId="185" fontId="7" fillId="0" borderId="48" xfId="0" applyNumberFormat="1" applyFont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534645"/>
        <c:axId val="66049758"/>
      </c:lineChart>
      <c:catAx>
        <c:axId val="595346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 val="autoZero"/>
        <c:auto val="0"/>
        <c:lblOffset val="100"/>
        <c:tickLblSkip val="1"/>
        <c:noMultiLvlLbl val="0"/>
      </c:catAx>
      <c:valAx>
        <c:axId val="660497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346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435359"/>
        <c:axId val="36591640"/>
      </c:lineChart>
      <c:catAx>
        <c:axId val="26435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1640"/>
        <c:crosses val="autoZero"/>
        <c:auto val="0"/>
        <c:lblOffset val="100"/>
        <c:tickLblSkip val="1"/>
        <c:noMultiLvlLbl val="0"/>
      </c:catAx>
      <c:valAx>
        <c:axId val="3659164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353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32834"/>
        <c:crosses val="autoZero"/>
        <c:auto val="0"/>
        <c:lblOffset val="100"/>
        <c:tickLblSkip val="1"/>
        <c:noMultiLvlLbl val="0"/>
      </c:catAx>
      <c:valAx>
        <c:axId val="1113283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893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5"/>
          <c:w val="0.98225"/>
          <c:h val="0.86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44332"/>
        <c:crosses val="autoZero"/>
        <c:auto val="0"/>
        <c:lblOffset val="100"/>
        <c:tickLblSkip val="1"/>
        <c:noMultiLvlLbl val="0"/>
      </c:catAx>
      <c:valAx>
        <c:axId val="2934433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866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2772397"/>
        <c:axId val="28080662"/>
      </c:bar3D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7239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1399367"/>
        <c:axId val="59941120"/>
      </c:bar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41120"/>
        <c:crosses val="autoZero"/>
        <c:auto val="1"/>
        <c:lblOffset val="100"/>
        <c:tickLblSkip val="1"/>
        <c:noMultiLvlLbl val="0"/>
      </c:catAx>
      <c:valAx>
        <c:axId val="59941120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9936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599169"/>
        <c:axId val="23392522"/>
      </c:barChart>
      <c:catAx>
        <c:axId val="25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92522"/>
        <c:crosses val="autoZero"/>
        <c:auto val="1"/>
        <c:lblOffset val="100"/>
        <c:tickLblSkip val="1"/>
        <c:noMultiLvlLbl val="0"/>
      </c:catAx>
      <c:valAx>
        <c:axId val="2339252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9169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9206107"/>
        <c:axId val="15746100"/>
      </c:barChart>
      <c:catAx>
        <c:axId val="920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6100"/>
        <c:crossesAt val="0"/>
        <c:auto val="1"/>
        <c:lblOffset val="100"/>
        <c:tickLblSkip val="1"/>
        <c:noMultiLvlLbl val="0"/>
      </c:catAx>
      <c:valAx>
        <c:axId val="15746100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06107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576911"/>
        <c:axId val="48430152"/>
      </c:lineChart>
      <c:catAx>
        <c:axId val="57576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30152"/>
        <c:crosses val="autoZero"/>
        <c:auto val="0"/>
        <c:lblOffset val="100"/>
        <c:tickLblSkip val="1"/>
        <c:noMultiLvlLbl val="0"/>
      </c:catAx>
      <c:valAx>
        <c:axId val="4843015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769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218185"/>
        <c:axId val="30528210"/>
      </c:lineChart>
      <c:catAx>
        <c:axId val="332181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28210"/>
        <c:crosses val="autoZero"/>
        <c:auto val="0"/>
        <c:lblOffset val="100"/>
        <c:tickLblSkip val="1"/>
        <c:noMultiLvlLbl val="0"/>
      </c:catAx>
      <c:valAx>
        <c:axId val="305282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181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18435"/>
        <c:axId val="56865916"/>
      </c:lineChart>
      <c:catAx>
        <c:axId val="63184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5916"/>
        <c:crosses val="autoZero"/>
        <c:auto val="0"/>
        <c:lblOffset val="100"/>
        <c:tickLblSkip val="1"/>
        <c:noMultiLvlLbl val="0"/>
      </c:catAx>
      <c:valAx>
        <c:axId val="5686591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84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2031197"/>
        <c:axId val="42736454"/>
      </c:lineChart>
      <c:catAx>
        <c:axId val="420311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6454"/>
        <c:crosses val="autoZero"/>
        <c:auto val="0"/>
        <c:lblOffset val="100"/>
        <c:tickLblSkip val="1"/>
        <c:noMultiLvlLbl val="0"/>
      </c:catAx>
      <c:valAx>
        <c:axId val="4273645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311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083767"/>
        <c:axId val="39100720"/>
      </c:lineChart>
      <c:catAx>
        <c:axId val="490837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0720"/>
        <c:crosses val="autoZero"/>
        <c:auto val="0"/>
        <c:lblOffset val="100"/>
        <c:tickLblSkip val="1"/>
        <c:noMultiLvlLbl val="0"/>
      </c:catAx>
      <c:valAx>
        <c:axId val="3910072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837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6362161"/>
        <c:axId val="13041722"/>
      </c:lineChart>
      <c:catAx>
        <c:axId val="163621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41722"/>
        <c:crosses val="autoZero"/>
        <c:auto val="0"/>
        <c:lblOffset val="100"/>
        <c:tickLblSkip val="1"/>
        <c:noMultiLvlLbl val="0"/>
      </c:catAx>
      <c:valAx>
        <c:axId val="13041722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621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266635"/>
        <c:axId val="49746532"/>
      </c:lineChart>
      <c:catAx>
        <c:axId val="50266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46532"/>
        <c:crosses val="autoZero"/>
        <c:auto val="0"/>
        <c:lblOffset val="100"/>
        <c:tickLblSkip val="1"/>
        <c:noMultiLvlLbl val="0"/>
      </c:catAx>
      <c:valAx>
        <c:axId val="49746532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6663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5065605"/>
        <c:axId val="2937262"/>
      </c:lineChart>
      <c:catAx>
        <c:axId val="45065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7262"/>
        <c:crosses val="autoZero"/>
        <c:auto val="0"/>
        <c:lblOffset val="100"/>
        <c:tickLblSkip val="1"/>
        <c:noMultiLvlLbl val="0"/>
      </c:catAx>
      <c:valAx>
        <c:axId val="293726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0656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200650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609 655,1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661 640,7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- 21 982,7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грудень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33 043,3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+ 51 985,6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6747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4674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47700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119120172.62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51</v>
      </c>
      <c r="O1" s="117"/>
      <c r="P1" s="117"/>
      <c r="Q1" s="117"/>
      <c r="R1" s="117"/>
      <c r="S1" s="118"/>
    </row>
    <row r="2" spans="1:19" ht="16.5" thickBot="1">
      <c r="A2" s="119" t="s">
        <v>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52</v>
      </c>
      <c r="O2" s="123"/>
      <c r="P2" s="123"/>
      <c r="Q2" s="123"/>
      <c r="R2" s="123"/>
      <c r="S2" s="12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7" t="s">
        <v>37</v>
      </c>
      <c r="O27" s="127"/>
      <c r="P27" s="127"/>
      <c r="Q27" s="12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8" t="s">
        <v>31</v>
      </c>
      <c r="O28" s="128"/>
      <c r="P28" s="128"/>
      <c r="Q28" s="12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25">
        <v>42036</v>
      </c>
      <c r="O29" s="129">
        <f>'[1]січень '!$D$142</f>
        <v>132375.63</v>
      </c>
      <c r="P29" s="129"/>
      <c r="Q29" s="12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6"/>
      <c r="O30" s="129"/>
      <c r="P30" s="129"/>
      <c r="Q30" s="12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30" t="s">
        <v>46</v>
      </c>
      <c r="P32" s="13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32" t="s">
        <v>47</v>
      </c>
      <c r="P33" s="13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33" t="s">
        <v>49</v>
      </c>
      <c r="P34" s="13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7" t="s">
        <v>32</v>
      </c>
      <c r="O37" s="127"/>
      <c r="P37" s="127"/>
      <c r="Q37" s="12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6" t="s">
        <v>33</v>
      </c>
      <c r="O38" s="136"/>
      <c r="P38" s="136"/>
      <c r="Q38" s="13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25">
        <v>42036</v>
      </c>
      <c r="O39" s="135">
        <v>0</v>
      </c>
      <c r="P39" s="135"/>
      <c r="Q39" s="13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6"/>
      <c r="O40" s="135"/>
      <c r="P40" s="135"/>
      <c r="Q40" s="13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112</v>
      </c>
      <c r="Q1" s="117"/>
      <c r="R1" s="117"/>
      <c r="S1" s="117"/>
      <c r="T1" s="117"/>
      <c r="U1" s="118"/>
    </row>
    <row r="2" spans="1:21" ht="16.5" thickBot="1">
      <c r="A2" s="119" t="s">
        <v>113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114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11">
        <v>7494.4</v>
      </c>
      <c r="T5" s="112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11">
        <v>700</v>
      </c>
      <c r="T9" s="112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11">
        <v>880</v>
      </c>
      <c r="T10" s="112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11">
        <v>366.4</v>
      </c>
      <c r="T12" s="112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11">
        <v>133</v>
      </c>
      <c r="T13" s="112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11">
        <v>650</v>
      </c>
      <c r="T14" s="112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11">
        <v>1431</v>
      </c>
      <c r="T15" s="112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11">
        <v>4419.6</v>
      </c>
      <c r="T16" s="112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11">
        <v>0</v>
      </c>
      <c r="T17" s="112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11">
        <v>0</v>
      </c>
      <c r="T18" s="112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11">
        <v>0</v>
      </c>
      <c r="T21" s="112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11">
        <v>0</v>
      </c>
      <c r="T22" s="112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11">
        <v>0</v>
      </c>
      <c r="T23" s="112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11">
        <v>0</v>
      </c>
      <c r="T24" s="112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3">
        <f>SUM(S4:S24)</f>
        <v>16074.4</v>
      </c>
      <c r="T25" s="14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42309</v>
      </c>
      <c r="Q30" s="129">
        <f>'[1]жовтень'!$D$83</f>
        <v>257.30632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42309</v>
      </c>
      <c r="Q40" s="135">
        <v>153220.82662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117</v>
      </c>
      <c r="Q1" s="117"/>
      <c r="R1" s="117"/>
      <c r="S1" s="117"/>
      <c r="T1" s="117"/>
      <c r="U1" s="118"/>
    </row>
    <row r="2" spans="1:21" ht="16.5" thickBot="1">
      <c r="A2" s="119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118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09">
        <v>0</v>
      </c>
      <c r="T6" s="110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11">
        <v>0</v>
      </c>
      <c r="T9" s="112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11">
        <v>0</v>
      </c>
      <c r="T10" s="112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11">
        <v>0</v>
      </c>
      <c r="T11" s="112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11">
        <v>0</v>
      </c>
      <c r="T16" s="112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11">
        <v>0</v>
      </c>
      <c r="T18" s="112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11">
        <v>0</v>
      </c>
      <c r="T21" s="112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11">
        <v>0</v>
      </c>
      <c r="T22" s="112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11">
        <v>0</v>
      </c>
      <c r="T23" s="112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11">
        <v>130.5</v>
      </c>
      <c r="T24" s="112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43">
        <f>SUM(S4:S24)</f>
        <v>1130.1</v>
      </c>
      <c r="T25" s="144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42339</v>
      </c>
      <c r="Q30" s="129">
        <f>'[1]листопад'!$D$83</f>
        <v>0.24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42339</v>
      </c>
      <c r="Q40" s="135">
        <v>124884.17262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122</v>
      </c>
      <c r="Q1" s="117"/>
      <c r="R1" s="117"/>
      <c r="S1" s="117"/>
      <c r="T1" s="117"/>
      <c r="U1" s="118"/>
    </row>
    <row r="2" spans="1:21" ht="16.5" thickBot="1">
      <c r="A2" s="119" t="s">
        <v>124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125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AVERAGE(L4:L7)</f>
        <v>2765.1000000000004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2765.1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2765.1</v>
      </c>
      <c r="P6" s="105">
        <v>96.3</v>
      </c>
      <c r="Q6" s="50">
        <v>0</v>
      </c>
      <c r="R6" s="106">
        <v>0</v>
      </c>
      <c r="S6" s="109">
        <v>0</v>
      </c>
      <c r="T6" s="110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2765.1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42345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3200</v>
      </c>
      <c r="N8" s="4">
        <f t="shared" si="1"/>
        <v>0</v>
      </c>
      <c r="O8" s="2">
        <v>2765.1</v>
      </c>
      <c r="P8" s="104"/>
      <c r="Q8" s="47"/>
      <c r="R8" s="53"/>
      <c r="S8" s="111"/>
      <c r="T8" s="112"/>
      <c r="U8" s="34">
        <f t="shared" si="2"/>
        <v>0</v>
      </c>
    </row>
    <row r="9" spans="1:21" ht="12.75">
      <c r="A9" s="12">
        <v>42346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1600</v>
      </c>
      <c r="N9" s="4">
        <f t="shared" si="1"/>
        <v>0</v>
      </c>
      <c r="O9" s="2">
        <v>2765.1</v>
      </c>
      <c r="P9" s="104"/>
      <c r="Q9" s="47"/>
      <c r="R9" s="52"/>
      <c r="S9" s="111"/>
      <c r="T9" s="112"/>
      <c r="U9" s="34">
        <f t="shared" si="2"/>
        <v>0</v>
      </c>
    </row>
    <row r="10" spans="1:21" ht="12.75">
      <c r="A10" s="12">
        <v>42347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1700</v>
      </c>
      <c r="N10" s="4">
        <f t="shared" si="1"/>
        <v>0</v>
      </c>
      <c r="O10" s="2">
        <v>2765.1</v>
      </c>
      <c r="P10" s="104"/>
      <c r="Q10" s="47"/>
      <c r="R10" s="53"/>
      <c r="S10" s="111"/>
      <c r="T10" s="112"/>
      <c r="U10" s="34">
        <f t="shared" si="2"/>
        <v>0</v>
      </c>
    </row>
    <row r="11" spans="1:21" ht="12.75">
      <c r="A11" s="12">
        <v>42348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1450</v>
      </c>
      <c r="N11" s="4">
        <f t="shared" si="1"/>
        <v>0</v>
      </c>
      <c r="O11" s="2">
        <v>2765.1</v>
      </c>
      <c r="P11" s="104"/>
      <c r="Q11" s="47"/>
      <c r="R11" s="53"/>
      <c r="S11" s="111"/>
      <c r="T11" s="112"/>
      <c r="U11" s="34">
        <f t="shared" si="2"/>
        <v>0</v>
      </c>
    </row>
    <row r="12" spans="1:21" ht="12.75">
      <c r="A12" s="12">
        <v>42349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1350</v>
      </c>
      <c r="N12" s="4">
        <f t="shared" si="1"/>
        <v>0</v>
      </c>
      <c r="O12" s="2">
        <v>2765.1</v>
      </c>
      <c r="P12" s="104"/>
      <c r="Q12" s="47"/>
      <c r="R12" s="53"/>
      <c r="S12" s="111"/>
      <c r="T12" s="112"/>
      <c r="U12" s="34">
        <f t="shared" si="2"/>
        <v>0</v>
      </c>
    </row>
    <row r="13" spans="1:21" ht="12.75">
      <c r="A13" s="12">
        <v>42352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2500</v>
      </c>
      <c r="N13" s="4">
        <f t="shared" si="1"/>
        <v>0</v>
      </c>
      <c r="O13" s="2">
        <v>2765.1</v>
      </c>
      <c r="P13" s="104"/>
      <c r="Q13" s="47"/>
      <c r="R13" s="53"/>
      <c r="S13" s="111"/>
      <c r="T13" s="112"/>
      <c r="U13" s="34">
        <f t="shared" si="2"/>
        <v>0</v>
      </c>
    </row>
    <row r="14" spans="1:21" ht="12.75">
      <c r="A14" s="12">
        <v>42353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3700</v>
      </c>
      <c r="N14" s="4">
        <f t="shared" si="1"/>
        <v>0</v>
      </c>
      <c r="O14" s="2">
        <v>2765.1</v>
      </c>
      <c r="P14" s="104"/>
      <c r="Q14" s="47"/>
      <c r="R14" s="52"/>
      <c r="S14" s="111"/>
      <c r="T14" s="112"/>
      <c r="U14" s="34">
        <f t="shared" si="2"/>
        <v>0</v>
      </c>
    </row>
    <row r="15" spans="1:21" ht="12.75">
      <c r="A15" s="12">
        <v>42354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2765.1</v>
      </c>
      <c r="P15" s="104"/>
      <c r="Q15" s="47"/>
      <c r="R15" s="52"/>
      <c r="S15" s="111"/>
      <c r="T15" s="112"/>
      <c r="U15" s="34">
        <f t="shared" si="2"/>
        <v>0</v>
      </c>
    </row>
    <row r="16" spans="1:21" ht="12.75">
      <c r="A16" s="12">
        <v>42355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2000</v>
      </c>
      <c r="N16" s="4">
        <f>L16/M16</f>
        <v>0</v>
      </c>
      <c r="O16" s="2">
        <v>2765.1</v>
      </c>
      <c r="P16" s="104"/>
      <c r="Q16" s="47"/>
      <c r="R16" s="52"/>
      <c r="S16" s="111"/>
      <c r="T16" s="112"/>
      <c r="U16" s="34">
        <f t="shared" si="2"/>
        <v>0</v>
      </c>
    </row>
    <row r="17" spans="1:21" ht="12.75">
      <c r="A17" s="12">
        <v>42356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2300</v>
      </c>
      <c r="N17" s="4">
        <f t="shared" si="1"/>
        <v>0</v>
      </c>
      <c r="O17" s="2">
        <v>2765.1</v>
      </c>
      <c r="P17" s="104"/>
      <c r="Q17" s="47"/>
      <c r="R17" s="52"/>
      <c r="S17" s="111"/>
      <c r="T17" s="112"/>
      <c r="U17" s="34">
        <f t="shared" si="2"/>
        <v>0</v>
      </c>
    </row>
    <row r="18" spans="1:21" ht="12.75">
      <c r="A18" s="12">
        <v>42359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2820</v>
      </c>
      <c r="N18" s="4">
        <f t="shared" si="1"/>
        <v>0</v>
      </c>
      <c r="O18" s="2">
        <v>2765.1</v>
      </c>
      <c r="P18" s="104"/>
      <c r="Q18" s="47"/>
      <c r="R18" s="53"/>
      <c r="S18" s="111"/>
      <c r="T18" s="112"/>
      <c r="U18" s="34">
        <f t="shared" si="2"/>
        <v>0</v>
      </c>
    </row>
    <row r="19" spans="1:21" ht="12.75">
      <c r="A19" s="12">
        <v>42360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3100</v>
      </c>
      <c r="N19" s="4">
        <f>L19/M19</f>
        <v>0</v>
      </c>
      <c r="O19" s="2">
        <v>2765.1</v>
      </c>
      <c r="P19" s="104"/>
      <c r="Q19" s="47"/>
      <c r="R19" s="53"/>
      <c r="S19" s="111"/>
      <c r="T19" s="112"/>
      <c r="U19" s="34">
        <f t="shared" si="2"/>
        <v>0</v>
      </c>
    </row>
    <row r="20" spans="1:21" ht="12.75">
      <c r="A20" s="12">
        <v>42361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2100</v>
      </c>
      <c r="N20" s="4">
        <f t="shared" si="1"/>
        <v>0</v>
      </c>
      <c r="O20" s="2">
        <v>2765.1</v>
      </c>
      <c r="P20" s="104"/>
      <c r="Q20" s="47"/>
      <c r="R20" s="53"/>
      <c r="S20" s="111"/>
      <c r="T20" s="112"/>
      <c r="U20" s="34">
        <f t="shared" si="2"/>
        <v>0</v>
      </c>
    </row>
    <row r="21" spans="1:21" ht="12.75">
      <c r="A21" s="12">
        <v>42362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2200</v>
      </c>
      <c r="N21" s="4">
        <f t="shared" si="1"/>
        <v>0</v>
      </c>
      <c r="O21" s="2">
        <v>2765.1</v>
      </c>
      <c r="P21" s="46"/>
      <c r="Q21" s="52"/>
      <c r="R21" s="53"/>
      <c r="S21" s="111"/>
      <c r="T21" s="112"/>
      <c r="U21" s="34">
        <f t="shared" si="2"/>
        <v>0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1900</v>
      </c>
      <c r="N22" s="4">
        <f t="shared" si="1"/>
        <v>0</v>
      </c>
      <c r="O22" s="2">
        <v>2765.1</v>
      </c>
      <c r="P22" s="46"/>
      <c r="Q22" s="52"/>
      <c r="R22" s="53"/>
      <c r="S22" s="111"/>
      <c r="T22" s="112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2765.1</v>
      </c>
      <c r="P23" s="46"/>
      <c r="Q23" s="52"/>
      <c r="R23" s="53"/>
      <c r="S23" s="111"/>
      <c r="T23" s="112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5500</v>
      </c>
      <c r="N24" s="4">
        <f t="shared" si="1"/>
        <v>0</v>
      </c>
      <c r="O24" s="2">
        <v>2765.1</v>
      </c>
      <c r="P24" s="46"/>
      <c r="Q24" s="52"/>
      <c r="R24" s="53"/>
      <c r="S24" s="111"/>
      <c r="T24" s="112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2500</v>
      </c>
      <c r="N25" s="107">
        <f t="shared" si="1"/>
        <v>0</v>
      </c>
      <c r="O25" s="2">
        <v>2765.1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2765.1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4938.099999999999</v>
      </c>
      <c r="C27" s="99">
        <f t="shared" si="3"/>
        <v>-497.34000000000003</v>
      </c>
      <c r="D27" s="99">
        <f t="shared" si="3"/>
        <v>50.3</v>
      </c>
      <c r="E27" s="99">
        <f t="shared" si="3"/>
        <v>513.9</v>
      </c>
      <c r="F27" s="99">
        <f t="shared" si="3"/>
        <v>939.8</v>
      </c>
      <c r="G27" s="99">
        <f t="shared" si="3"/>
        <v>0</v>
      </c>
      <c r="H27" s="99">
        <f t="shared" si="3"/>
        <v>71.75</v>
      </c>
      <c r="I27" s="100">
        <f>SUM(I4:I24)</f>
        <v>691.5</v>
      </c>
      <c r="J27" s="100">
        <f t="shared" si="3"/>
        <v>25.200000000000003</v>
      </c>
      <c r="K27" s="42">
        <f t="shared" si="3"/>
        <v>4327.189999999999</v>
      </c>
      <c r="L27" s="42">
        <f t="shared" si="3"/>
        <v>11060.400000000001</v>
      </c>
      <c r="M27" s="42">
        <f>SUM(M4:M26)</f>
        <v>55286.8</v>
      </c>
      <c r="N27" s="14">
        <f t="shared" si="1"/>
        <v>0.20005498600027494</v>
      </c>
      <c r="O27" s="2"/>
      <c r="P27" s="108">
        <f>SUM(P4:P24)</f>
        <v>96.3</v>
      </c>
      <c r="Q27" s="108">
        <f>SUM(Q4:Q24)</f>
        <v>0</v>
      </c>
      <c r="R27" s="108">
        <f>SUM(R4:R24)</f>
        <v>0</v>
      </c>
      <c r="S27" s="145">
        <f>SUM(S4:S24)</f>
        <v>999.6</v>
      </c>
      <c r="T27" s="146"/>
      <c r="U27" s="108">
        <f>P27+Q27+S27+R27+T27</f>
        <v>1095.9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7" t="s">
        <v>37</v>
      </c>
      <c r="Q30" s="127"/>
      <c r="R30" s="127"/>
      <c r="S30" s="12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8" t="s">
        <v>31</v>
      </c>
      <c r="Q31" s="128"/>
      <c r="R31" s="128"/>
      <c r="S31" s="128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5">
        <v>42345</v>
      </c>
      <c r="Q32" s="129">
        <v>48.70952</v>
      </c>
      <c r="R32" s="129"/>
      <c r="S32" s="129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6"/>
      <c r="Q33" s="129"/>
      <c r="R33" s="129"/>
      <c r="S33" s="129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3" t="s">
        <v>70</v>
      </c>
      <c r="R35" s="134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32" t="s">
        <v>47</v>
      </c>
      <c r="R36" s="132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7" t="s">
        <v>32</v>
      </c>
      <c r="Q40" s="127"/>
      <c r="R40" s="127"/>
      <c r="S40" s="127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6" t="s">
        <v>33</v>
      </c>
      <c r="Q41" s="136"/>
      <c r="R41" s="136"/>
      <c r="S41" s="13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5">
        <v>42345</v>
      </c>
      <c r="Q42" s="135">
        <v>119120.17262</v>
      </c>
      <c r="R42" s="135"/>
      <c r="S42" s="13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6"/>
      <c r="Q43" s="135"/>
      <c r="R43" s="135"/>
      <c r="S43" s="13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7:T27"/>
    <mergeCell ref="P30:S30"/>
    <mergeCell ref="S25:T25"/>
    <mergeCell ref="S26:T26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7" t="s">
        <v>126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8"/>
      <c r="M27" s="158"/>
      <c r="N27" s="158"/>
    </row>
    <row r="28" spans="1:16" ht="78.75" customHeight="1">
      <c r="A28" s="152" t="s">
        <v>36</v>
      </c>
      <c r="B28" s="148" t="s">
        <v>62</v>
      </c>
      <c r="C28" s="148"/>
      <c r="D28" s="154" t="s">
        <v>63</v>
      </c>
      <c r="E28" s="155"/>
      <c r="F28" s="156" t="s">
        <v>64</v>
      </c>
      <c r="G28" s="150"/>
      <c r="H28" s="149"/>
      <c r="I28" s="154"/>
      <c r="J28" s="149"/>
      <c r="K28" s="150"/>
      <c r="L28" s="163" t="s">
        <v>40</v>
      </c>
      <c r="M28" s="164"/>
      <c r="N28" s="165"/>
      <c r="O28" s="159" t="s">
        <v>127</v>
      </c>
      <c r="P28" s="160"/>
    </row>
    <row r="29" spans="1:16" ht="22.5">
      <c r="A29" s="153"/>
      <c r="B29" s="71" t="s">
        <v>123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0"/>
      <c r="P29" s="154"/>
    </row>
    <row r="30" spans="1:16" ht="23.25" customHeight="1" thickBot="1">
      <c r="A30" s="65">
        <f>грудень!Q42</f>
        <v>119120.17262</v>
      </c>
      <c r="B30" s="72">
        <v>11576</v>
      </c>
      <c r="C30" s="72">
        <v>8309.28</v>
      </c>
      <c r="D30" s="72">
        <v>2500</v>
      </c>
      <c r="E30" s="72">
        <v>619.03</v>
      </c>
      <c r="F30" s="72">
        <v>3000</v>
      </c>
      <c r="G30" s="72">
        <v>2292.73</v>
      </c>
      <c r="H30" s="72"/>
      <c r="I30" s="72"/>
      <c r="J30" s="72"/>
      <c r="K30" s="72"/>
      <c r="L30" s="92">
        <v>17076</v>
      </c>
      <c r="M30" s="73">
        <v>11221.04</v>
      </c>
      <c r="N30" s="74">
        <v>-5854.96</v>
      </c>
      <c r="O30" s="161">
        <f>грудень!Q32</f>
        <v>48.70952</v>
      </c>
      <c r="P30" s="162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8"/>
      <c r="P31" s="148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334162.1</v>
      </c>
      <c r="F47" s="1" t="s">
        <v>24</v>
      </c>
      <c r="G47" s="8"/>
      <c r="H47" s="15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93901.35</v>
      </c>
      <c r="G48" s="8"/>
      <c r="H48" s="15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79500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7500</v>
      </c>
      <c r="C50" s="16">
        <v>6764.35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65041.65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8872.24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2610.3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41055.06999999995</v>
      </c>
      <c r="C54" s="16">
        <v>51628.42000000007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609655.07</v>
      </c>
      <c r="C55" s="11">
        <v>661640.69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8" sqref="C38: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128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55</v>
      </c>
      <c r="Q1" s="117"/>
      <c r="R1" s="117"/>
      <c r="S1" s="117"/>
      <c r="T1" s="117"/>
      <c r="U1" s="118"/>
    </row>
    <row r="2" spans="1:21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11">
        <v>0</v>
      </c>
      <c r="T10" s="11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11">
        <v>0</v>
      </c>
      <c r="T12" s="11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11">
        <v>0</v>
      </c>
      <c r="T17" s="11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11">
        <v>500.9</v>
      </c>
      <c r="T18" s="11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11">
        <v>0</v>
      </c>
      <c r="T19" s="11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11">
        <v>0</v>
      </c>
      <c r="T20" s="11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11">
        <v>0</v>
      </c>
      <c r="T22" s="11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41">
        <v>20883.79</v>
      </c>
      <c r="T23" s="14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3">
        <f>SUM(S4:S23)</f>
        <v>21384.690000000002</v>
      </c>
      <c r="T24" s="14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42064</v>
      </c>
      <c r="Q29" s="129">
        <f>'[1]лютий'!$D$109</f>
        <v>138305.95627000002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49</v>
      </c>
      <c r="R32" s="13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42064</v>
      </c>
      <c r="Q39" s="135">
        <v>0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69</v>
      </c>
      <c r="Q1" s="117"/>
      <c r="R1" s="117"/>
      <c r="S1" s="117"/>
      <c r="T1" s="117"/>
      <c r="U1" s="118"/>
    </row>
    <row r="2" spans="1:21" ht="16.5" thickBot="1">
      <c r="A2" s="119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75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11">
        <v>0</v>
      </c>
      <c r="T5" s="11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11">
        <v>0</v>
      </c>
      <c r="T7" s="11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11">
        <v>0</v>
      </c>
      <c r="T10" s="11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11">
        <v>0</v>
      </c>
      <c r="T12" s="11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11">
        <v>0</v>
      </c>
      <c r="T13" s="11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11">
        <v>0</v>
      </c>
      <c r="T14" s="11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11">
        <v>0</v>
      </c>
      <c r="T18" s="112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11">
        <v>0</v>
      </c>
      <c r="T19" s="112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11">
        <v>0</v>
      </c>
      <c r="T21" s="112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11">
        <v>0</v>
      </c>
      <c r="T22" s="112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11">
        <v>0</v>
      </c>
      <c r="T23" s="112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41">
        <v>13804</v>
      </c>
      <c r="T24" s="14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3">
        <f>SUM(S4:S24)</f>
        <v>13804</v>
      </c>
      <c r="T25" s="14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42095</v>
      </c>
      <c r="Q30" s="129">
        <f>'[2]березень'!$D$109</f>
        <v>147433.23977000001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42095</v>
      </c>
      <c r="Q40" s="135">
        <v>0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79</v>
      </c>
      <c r="Q1" s="117"/>
      <c r="R1" s="117"/>
      <c r="S1" s="117"/>
      <c r="T1" s="117"/>
      <c r="U1" s="118"/>
    </row>
    <row r="2" spans="1:21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82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11">
        <v>0</v>
      </c>
      <c r="T7" s="112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11">
        <v>0</v>
      </c>
      <c r="T9" s="112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11">
        <v>0</v>
      </c>
      <c r="T11" s="112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11">
        <v>0</v>
      </c>
      <c r="T12" s="112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11">
        <v>0</v>
      </c>
      <c r="T13" s="112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11">
        <v>0</v>
      </c>
      <c r="T17" s="112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11">
        <v>0</v>
      </c>
      <c r="T18" s="112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11">
        <v>0</v>
      </c>
      <c r="T22" s="112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11">
        <v>0</v>
      </c>
      <c r="T23" s="112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41">
        <v>7506813.9</v>
      </c>
      <c r="T24" s="14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3">
        <f>SUM(S4:S24)</f>
        <v>7506813.9</v>
      </c>
      <c r="T25" s="14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7" t="s">
        <v>37</v>
      </c>
      <c r="Q28" s="127"/>
      <c r="R28" s="127"/>
      <c r="S28" s="12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8" t="s">
        <v>31</v>
      </c>
      <c r="Q29" s="128"/>
      <c r="R29" s="128"/>
      <c r="S29" s="12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5">
        <v>42125</v>
      </c>
      <c r="Q30" s="129">
        <f>'[1]квітень'!$D$108</f>
        <v>154856.06924</v>
      </c>
      <c r="R30" s="129"/>
      <c r="S30" s="12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6"/>
      <c r="Q31" s="129"/>
      <c r="R31" s="129"/>
      <c r="S31" s="12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3" t="s">
        <v>70</v>
      </c>
      <c r="R33" s="13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2" t="s">
        <v>47</v>
      </c>
      <c r="R34" s="132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32</v>
      </c>
      <c r="Q38" s="127"/>
      <c r="R38" s="127"/>
      <c r="S38" s="12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6" t="s">
        <v>33</v>
      </c>
      <c r="Q39" s="136"/>
      <c r="R39" s="136"/>
      <c r="S39" s="13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5">
        <v>42125</v>
      </c>
      <c r="Q40" s="135">
        <v>0</v>
      </c>
      <c r="R40" s="135"/>
      <c r="S40" s="13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6"/>
      <c r="Q41" s="135"/>
      <c r="R41" s="135"/>
      <c r="S41" s="13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83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85</v>
      </c>
      <c r="Q1" s="117"/>
      <c r="R1" s="117"/>
      <c r="S1" s="117"/>
      <c r="T1" s="117"/>
      <c r="U1" s="118"/>
    </row>
    <row r="2" spans="1:21" ht="16.5" thickBot="1">
      <c r="A2" s="119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88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11">
        <v>0</v>
      </c>
      <c r="T5" s="112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11">
        <v>0</v>
      </c>
      <c r="T7" s="112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11">
        <v>0</v>
      </c>
      <c r="T11" s="112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11">
        <v>0</v>
      </c>
      <c r="T16" s="112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11">
        <v>0</v>
      </c>
      <c r="T17" s="112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11">
        <v>0</v>
      </c>
      <c r="T18" s="112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11">
        <v>0</v>
      </c>
      <c r="T20" s="112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11">
        <v>0</v>
      </c>
      <c r="T21" s="112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3">
        <f>SUM(S4:S21)</f>
        <v>0</v>
      </c>
      <c r="T22" s="14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7" t="s">
        <v>37</v>
      </c>
      <c r="Q25" s="127"/>
      <c r="R25" s="127"/>
      <c r="S25" s="127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8" t="s">
        <v>31</v>
      </c>
      <c r="Q26" s="128"/>
      <c r="R26" s="128"/>
      <c r="S26" s="128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5">
        <v>42156</v>
      </c>
      <c r="Q27" s="129">
        <f>'[1]травень'!$D$83</f>
        <v>153606.78</v>
      </c>
      <c r="R27" s="129"/>
      <c r="S27" s="129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6"/>
      <c r="Q28" s="129"/>
      <c r="R28" s="129"/>
      <c r="S28" s="129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33" t="s">
        <v>70</v>
      </c>
      <c r="R30" s="13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32" t="s">
        <v>47</v>
      </c>
      <c r="R31" s="132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7" t="s">
        <v>32</v>
      </c>
      <c r="Q35" s="127"/>
      <c r="R35" s="127"/>
      <c r="S35" s="127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6" t="s">
        <v>33</v>
      </c>
      <c r="Q36" s="136"/>
      <c r="R36" s="136"/>
      <c r="S36" s="13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5">
        <v>42156</v>
      </c>
      <c r="Q37" s="135">
        <v>0</v>
      </c>
      <c r="R37" s="135"/>
      <c r="S37" s="13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/>
      <c r="Q38" s="135"/>
      <c r="R38" s="135"/>
      <c r="S38" s="13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90</v>
      </c>
      <c r="Q1" s="117"/>
      <c r="R1" s="117"/>
      <c r="S1" s="117"/>
      <c r="T1" s="117"/>
      <c r="U1" s="118"/>
    </row>
    <row r="2" spans="1:21" ht="16.5" thickBot="1">
      <c r="A2" s="119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93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11">
        <v>0</v>
      </c>
      <c r="T7" s="112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11">
        <v>0</v>
      </c>
      <c r="T18" s="112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11">
        <v>0</v>
      </c>
      <c r="T19" s="112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11">
        <v>0</v>
      </c>
      <c r="T22" s="112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11">
        <v>1247.6</v>
      </c>
      <c r="T23" s="112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3">
        <f>SUM(S4:S23)</f>
        <v>3437</v>
      </c>
      <c r="T24" s="14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42186</v>
      </c>
      <c r="Q29" s="129">
        <f>'[1]червень'!$D$83</f>
        <v>152943.93305000002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70</v>
      </c>
      <c r="R32" s="13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42186</v>
      </c>
      <c r="Q39" s="135">
        <v>0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96</v>
      </c>
      <c r="Q1" s="117"/>
      <c r="R1" s="117"/>
      <c r="S1" s="117"/>
      <c r="T1" s="117"/>
      <c r="U1" s="118"/>
    </row>
    <row r="2" spans="1:21" ht="16.5" thickBot="1">
      <c r="A2" s="119" t="s">
        <v>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98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11">
        <v>0</v>
      </c>
      <c r="T5" s="112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11">
        <v>0</v>
      </c>
      <c r="T9" s="112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11">
        <v>0</v>
      </c>
      <c r="T10" s="112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11">
        <v>0</v>
      </c>
      <c r="T11" s="112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11">
        <v>0</v>
      </c>
      <c r="T15" s="112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11">
        <v>0</v>
      </c>
      <c r="T16" s="112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11">
        <v>0</v>
      </c>
      <c r="T18" s="112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11">
        <v>0</v>
      </c>
      <c r="T19" s="112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11">
        <v>0</v>
      </c>
      <c r="T20" s="112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11">
        <v>0</v>
      </c>
      <c r="T22" s="112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11">
        <v>0</v>
      </c>
      <c r="T23" s="112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11">
        <v>0</v>
      </c>
      <c r="T24" s="112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11">
        <v>0</v>
      </c>
      <c r="T25" s="112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11">
        <v>18786615.38</v>
      </c>
      <c r="T26" s="112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3">
        <f>SUM(S4:S26)</f>
        <v>18786615.38</v>
      </c>
      <c r="T27" s="14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7" t="s">
        <v>37</v>
      </c>
      <c r="Q30" s="127"/>
      <c r="R30" s="127"/>
      <c r="S30" s="12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8" t="s">
        <v>31</v>
      </c>
      <c r="Q31" s="128"/>
      <c r="R31" s="128"/>
      <c r="S31" s="128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5">
        <v>42217</v>
      </c>
      <c r="Q32" s="129">
        <f>'[1]липень'!$D$83</f>
        <v>24842.96012</v>
      </c>
      <c r="R32" s="129"/>
      <c r="S32" s="129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6"/>
      <c r="Q33" s="129"/>
      <c r="R33" s="129"/>
      <c r="S33" s="129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3" t="s">
        <v>70</v>
      </c>
      <c r="R35" s="134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32" t="s">
        <v>47</v>
      </c>
      <c r="R36" s="132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7" t="s">
        <v>32</v>
      </c>
      <c r="Q40" s="127"/>
      <c r="R40" s="127"/>
      <c r="S40" s="127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6" t="s">
        <v>33</v>
      </c>
      <c r="Q41" s="136"/>
      <c r="R41" s="136"/>
      <c r="S41" s="13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5">
        <v>42217</v>
      </c>
      <c r="Q42" s="135">
        <f>'[3]залишки  (2)'!$K$6</f>
        <v>119120172.62</v>
      </c>
      <c r="R42" s="135"/>
      <c r="S42" s="13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6"/>
      <c r="Q43" s="135"/>
      <c r="R43" s="135"/>
      <c r="S43" s="13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101</v>
      </c>
      <c r="Q1" s="117"/>
      <c r="R1" s="117"/>
      <c r="S1" s="117"/>
      <c r="T1" s="117"/>
      <c r="U1" s="118"/>
    </row>
    <row r="2" spans="1:21" ht="16.5" thickBot="1">
      <c r="A2" s="119" t="s">
        <v>102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103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09">
        <v>0</v>
      </c>
      <c r="T6" s="110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11">
        <v>0</v>
      </c>
      <c r="T7" s="112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11">
        <v>13748.5</v>
      </c>
      <c r="T11" s="112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11">
        <v>0</v>
      </c>
      <c r="T13" s="112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11">
        <v>0</v>
      </c>
      <c r="T14" s="112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11">
        <v>1</v>
      </c>
      <c r="T17" s="112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11">
        <v>0</v>
      </c>
      <c r="T18" s="112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11">
        <v>0</v>
      </c>
      <c r="T19" s="112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11">
        <v>0</v>
      </c>
      <c r="T20" s="112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11">
        <v>0</v>
      </c>
      <c r="T21" s="112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11">
        <v>0</v>
      </c>
      <c r="T22" s="112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11">
        <v>0</v>
      </c>
      <c r="T23" s="112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3">
        <f>SUM(S4:S23)</f>
        <v>13749.5</v>
      </c>
      <c r="T24" s="14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7" t="s">
        <v>37</v>
      </c>
      <c r="Q27" s="127"/>
      <c r="R27" s="127"/>
      <c r="S27" s="12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8" t="s">
        <v>31</v>
      </c>
      <c r="Q28" s="128"/>
      <c r="R28" s="128"/>
      <c r="S28" s="12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5">
        <v>42248</v>
      </c>
      <c r="Q29" s="129">
        <f>'[1]серпень'!$D$83</f>
        <v>2162.07</v>
      </c>
      <c r="R29" s="129"/>
      <c r="S29" s="12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6"/>
      <c r="Q30" s="129"/>
      <c r="R30" s="129"/>
      <c r="S30" s="129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33" t="s">
        <v>70</v>
      </c>
      <c r="R32" s="134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32" t="s">
        <v>47</v>
      </c>
      <c r="R33" s="132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7" t="s">
        <v>32</v>
      </c>
      <c r="Q37" s="127"/>
      <c r="R37" s="127"/>
      <c r="S37" s="12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6" t="s">
        <v>33</v>
      </c>
      <c r="Q38" s="136"/>
      <c r="R38" s="136"/>
      <c r="S38" s="13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5">
        <v>42248</v>
      </c>
      <c r="Q39" s="135">
        <v>161932.82662</v>
      </c>
      <c r="R39" s="135"/>
      <c r="S39" s="13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6"/>
      <c r="Q40" s="135"/>
      <c r="R40" s="135"/>
      <c r="S40" s="13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106</v>
      </c>
      <c r="Q1" s="117"/>
      <c r="R1" s="117"/>
      <c r="S1" s="117"/>
      <c r="T1" s="117"/>
      <c r="U1" s="118"/>
    </row>
    <row r="2" spans="1:21" ht="16.5" thickBot="1">
      <c r="A2" s="119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109</v>
      </c>
      <c r="Q2" s="123"/>
      <c r="R2" s="123"/>
      <c r="S2" s="123"/>
      <c r="T2" s="123"/>
      <c r="U2" s="124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11">
        <v>0</v>
      </c>
      <c r="T5" s="112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09">
        <v>0</v>
      </c>
      <c r="T6" s="110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11">
        <v>10000</v>
      </c>
      <c r="T7" s="112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11">
        <v>0</v>
      </c>
      <c r="T8" s="112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11">
        <v>0</v>
      </c>
      <c r="T9" s="112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11">
        <v>0</v>
      </c>
      <c r="T10" s="112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11">
        <v>5000</v>
      </c>
      <c r="T11" s="112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11">
        <v>0</v>
      </c>
      <c r="T12" s="112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11">
        <v>0</v>
      </c>
      <c r="T13" s="112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11">
        <v>0</v>
      </c>
      <c r="T14" s="112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11">
        <v>0</v>
      </c>
      <c r="T15" s="112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11">
        <v>0</v>
      </c>
      <c r="T16" s="112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11">
        <v>0</v>
      </c>
      <c r="T17" s="112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11">
        <v>0</v>
      </c>
      <c r="T18" s="112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11">
        <v>0</v>
      </c>
      <c r="T19" s="112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11">
        <v>2324.4</v>
      </c>
      <c r="T20" s="112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11">
        <v>0</v>
      </c>
      <c r="T21" s="112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11">
        <v>0</v>
      </c>
      <c r="T22" s="112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11">
        <v>0</v>
      </c>
      <c r="T23" s="112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11">
        <v>0</v>
      </c>
      <c r="T24" s="112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11">
        <v>0</v>
      </c>
      <c r="T25" s="112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3">
        <f>SUM(S4:S25)</f>
        <v>17324.4</v>
      </c>
      <c r="T26" s="14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7" t="s">
        <v>37</v>
      </c>
      <c r="Q29" s="127"/>
      <c r="R29" s="127"/>
      <c r="S29" s="12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8" t="s">
        <v>31</v>
      </c>
      <c r="Q30" s="128"/>
      <c r="R30" s="128"/>
      <c r="S30" s="12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5">
        <v>42278</v>
      </c>
      <c r="Q31" s="129">
        <f>'[1]вересень'!$D$83</f>
        <v>1507.10082</v>
      </c>
      <c r="R31" s="129"/>
      <c r="S31" s="129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6"/>
      <c r="Q32" s="129"/>
      <c r="R32" s="129"/>
      <c r="S32" s="129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33" t="s">
        <v>70</v>
      </c>
      <c r="R34" s="134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32" t="s">
        <v>47</v>
      </c>
      <c r="R35" s="132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32</v>
      </c>
      <c r="Q39" s="127"/>
      <c r="R39" s="127"/>
      <c r="S39" s="127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6" t="s">
        <v>33</v>
      </c>
      <c r="Q40" s="136"/>
      <c r="R40" s="136"/>
      <c r="S40" s="13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5">
        <v>42278</v>
      </c>
      <c r="Q41" s="135">
        <f>'[3]залишки  (2)'!$K$6/1000</f>
        <v>119120.17262</v>
      </c>
      <c r="R41" s="135"/>
      <c r="S41" s="135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6"/>
      <c r="Q42" s="135"/>
      <c r="R42" s="135"/>
      <c r="S42" s="135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2015-12-04T09:44:59Z</cp:lastPrinted>
  <dcterms:created xsi:type="dcterms:W3CDTF">2006-11-30T08:16:02Z</dcterms:created>
  <dcterms:modified xsi:type="dcterms:W3CDTF">2015-12-07T12:53:48Z</dcterms:modified>
  <cp:category/>
  <cp:version/>
  <cp:contentType/>
  <cp:contentStatus/>
</cp:coreProperties>
</file>